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01_総務部\05_システム課\03_HP更新\01_更新履歴\20240401_つなぎ融資・住宅融資保険料率改定\アットホーム依頼事項\５．HP_簡易資産ツール\"/>
    </mc:Choice>
  </mc:AlternateContent>
  <xr:revisionPtr revIDLastSave="0" documentId="13_ncr:1_{3FBD036C-F385-48F6-8150-A75F90832BE2}" xr6:coauthVersionLast="47" xr6:coauthVersionMax="47" xr10:uidLastSave="{00000000-0000-0000-0000-000000000000}"/>
  <bookViews>
    <workbookView xWindow="-19320" yWindow="855" windowWidth="19440" windowHeight="15000" xr2:uid="{00000000-000D-0000-FFFF-FFFF00000000}"/>
  </bookViews>
  <sheets>
    <sheet name="簡易試算ツール_202404" sheetId="2" r:id="rId1"/>
  </sheets>
  <definedNames>
    <definedName name="_xlnm.Print_Area" localSheetId="0">簡易試算ツール_202404!$B$2:$E$25</definedName>
  </definedNames>
  <calcPr calcId="191029"/>
</workbook>
</file>

<file path=xl/calcChain.xml><?xml version="1.0" encoding="utf-8"?>
<calcChain xmlns="http://schemas.openxmlformats.org/spreadsheetml/2006/main">
  <c r="D18" i="2" l="1"/>
  <c r="D21" i="2" s="1"/>
  <c r="C18" i="2"/>
  <c r="C21" i="2" s="1"/>
  <c r="C24" i="2" l="1"/>
  <c r="D24" i="2" s="1"/>
</calcChain>
</file>

<file path=xl/sharedStrings.xml><?xml version="1.0" encoding="utf-8"?>
<sst xmlns="http://schemas.openxmlformats.org/spreadsheetml/2006/main" count="27" uniqueCount="27">
  <si>
    <t>返済予定日</t>
    <rPh sb="0" eb="2">
      <t>ヘンサイ</t>
    </rPh>
    <rPh sb="2" eb="5">
      <t>ヨテイビ</t>
    </rPh>
    <phoneticPr fontId="2"/>
  </si>
  <si>
    <t>利息</t>
    <rPh sb="0" eb="2">
      <t>リソク</t>
    </rPh>
    <phoneticPr fontId="2"/>
  </si>
  <si>
    <t>保険料率</t>
    <rPh sb="0" eb="2">
      <t>ホケン</t>
    </rPh>
    <rPh sb="2" eb="3">
      <t>リョウ</t>
    </rPh>
    <rPh sb="3" eb="4">
      <t>リツ</t>
    </rPh>
    <phoneticPr fontId="2"/>
  </si>
  <si>
    <t>金利</t>
    <rPh sb="0" eb="2">
      <t>キンリ</t>
    </rPh>
    <phoneticPr fontId="2"/>
  </si>
  <si>
    <t>融資実行日</t>
    <rPh sb="0" eb="2">
      <t>ユウシ</t>
    </rPh>
    <rPh sb="2" eb="4">
      <t>ジッコウ</t>
    </rPh>
    <rPh sb="4" eb="5">
      <t>ビ</t>
    </rPh>
    <phoneticPr fontId="2"/>
  </si>
  <si>
    <t>融資期間（日数）</t>
    <rPh sb="0" eb="2">
      <t>ユウシ</t>
    </rPh>
    <rPh sb="2" eb="4">
      <t>キカン</t>
    </rPh>
    <rPh sb="5" eb="7">
      <t>ニッスウ</t>
    </rPh>
    <phoneticPr fontId="2"/>
  </si>
  <si>
    <t>簡易試算ツール</t>
    <rPh sb="0" eb="2">
      <t>カンイ</t>
    </rPh>
    <rPh sb="2" eb="4">
      <t>シサン</t>
    </rPh>
    <phoneticPr fontId="2"/>
  </si>
  <si>
    <t>その他</t>
    <rPh sb="2" eb="3">
      <t>タ</t>
    </rPh>
    <phoneticPr fontId="2"/>
  </si>
  <si>
    <t>保険料（税込）</t>
    <rPh sb="0" eb="3">
      <t>ホケンリョウ</t>
    </rPh>
    <rPh sb="4" eb="6">
      <t>ゼイコ</t>
    </rPh>
    <phoneticPr fontId="2"/>
  </si>
  <si>
    <t>融資額</t>
    <rPh sb="0" eb="2">
      <t>ユウシ</t>
    </rPh>
    <rPh sb="2" eb="3">
      <t>ガク</t>
    </rPh>
    <phoneticPr fontId="2"/>
  </si>
  <si>
    <t>控除合計</t>
    <rPh sb="0" eb="2">
      <t>コウジョ</t>
    </rPh>
    <rPh sb="2" eb="4">
      <t>ゴウケイ</t>
    </rPh>
    <phoneticPr fontId="2"/>
  </si>
  <si>
    <t>振込金額</t>
    <rPh sb="0" eb="2">
      <t>フリコミ</t>
    </rPh>
    <rPh sb="2" eb="4">
      <t>キンガク</t>
    </rPh>
    <phoneticPr fontId="2"/>
  </si>
  <si>
    <t>金銭消費貸借契約証書貼付印紙税額</t>
    <rPh sb="0" eb="2">
      <t>キンセン</t>
    </rPh>
    <rPh sb="2" eb="4">
      <t>ショウヒ</t>
    </rPh>
    <rPh sb="4" eb="6">
      <t>タイシャク</t>
    </rPh>
    <rPh sb="6" eb="8">
      <t>ケイヤク</t>
    </rPh>
    <rPh sb="8" eb="10">
      <t>ショウショ</t>
    </rPh>
    <rPh sb="10" eb="12">
      <t>チョウフ</t>
    </rPh>
    <rPh sb="12" eb="14">
      <t>インシ</t>
    </rPh>
    <rPh sb="14" eb="16">
      <t>ゼイガク</t>
    </rPh>
    <phoneticPr fontId="2"/>
  </si>
  <si>
    <t>10万円超　50万円以下</t>
    <rPh sb="2" eb="4">
      <t>マンエン</t>
    </rPh>
    <rPh sb="4" eb="5">
      <t>チョウ</t>
    </rPh>
    <rPh sb="8" eb="10">
      <t>マンエン</t>
    </rPh>
    <rPh sb="10" eb="12">
      <t>イカ</t>
    </rPh>
    <phoneticPr fontId="2"/>
  </si>
  <si>
    <t>400円</t>
    <rPh sb="3" eb="4">
      <t>エン</t>
    </rPh>
    <phoneticPr fontId="2"/>
  </si>
  <si>
    <t>50万円超　100万円以下</t>
    <rPh sb="2" eb="4">
      <t>マンエン</t>
    </rPh>
    <rPh sb="4" eb="5">
      <t>チョウ</t>
    </rPh>
    <rPh sb="9" eb="11">
      <t>マンエン</t>
    </rPh>
    <rPh sb="11" eb="13">
      <t>イカ</t>
    </rPh>
    <phoneticPr fontId="2"/>
  </si>
  <si>
    <t>1000円</t>
    <rPh sb="4" eb="5">
      <t>エン</t>
    </rPh>
    <phoneticPr fontId="2"/>
  </si>
  <si>
    <t>100万円超　500万円以下</t>
    <rPh sb="3" eb="5">
      <t>マンエン</t>
    </rPh>
    <rPh sb="5" eb="6">
      <t>チョウ</t>
    </rPh>
    <rPh sb="10" eb="12">
      <t>マンエン</t>
    </rPh>
    <rPh sb="12" eb="14">
      <t>イカ</t>
    </rPh>
    <phoneticPr fontId="2"/>
  </si>
  <si>
    <t>2000円</t>
    <rPh sb="4" eb="5">
      <t>エン</t>
    </rPh>
    <phoneticPr fontId="2"/>
  </si>
  <si>
    <t>500万円超　1000万円以下</t>
    <rPh sb="3" eb="5">
      <t>マンエン</t>
    </rPh>
    <rPh sb="5" eb="6">
      <t>チョウ</t>
    </rPh>
    <rPh sb="11" eb="13">
      <t>マンエン</t>
    </rPh>
    <rPh sb="13" eb="15">
      <t>イカ</t>
    </rPh>
    <phoneticPr fontId="2"/>
  </si>
  <si>
    <t>10000円</t>
    <rPh sb="5" eb="6">
      <t>エン</t>
    </rPh>
    <phoneticPr fontId="2"/>
  </si>
  <si>
    <t>1000万円超　5000万円以下</t>
    <rPh sb="4" eb="6">
      <t>マンエン</t>
    </rPh>
    <rPh sb="6" eb="7">
      <t>チョウ</t>
    </rPh>
    <rPh sb="12" eb="14">
      <t>マンエン</t>
    </rPh>
    <rPh sb="14" eb="16">
      <t>イカ</t>
    </rPh>
    <phoneticPr fontId="2"/>
  </si>
  <si>
    <t>20000円</t>
    <rPh sb="5" eb="6">
      <t>エン</t>
    </rPh>
    <phoneticPr fontId="2"/>
  </si>
  <si>
    <t>5000万円超　1億円以下</t>
    <rPh sb="4" eb="6">
      <t>マンエン</t>
    </rPh>
    <rPh sb="6" eb="7">
      <t>チョウ</t>
    </rPh>
    <rPh sb="9" eb="10">
      <t>オク</t>
    </rPh>
    <rPh sb="10" eb="11">
      <t>エン</t>
    </rPh>
    <rPh sb="11" eb="13">
      <t>イカ</t>
    </rPh>
    <phoneticPr fontId="2"/>
  </si>
  <si>
    <t>60000円</t>
    <rPh sb="5" eb="6">
      <t>エン</t>
    </rPh>
    <phoneticPr fontId="2"/>
  </si>
  <si>
    <t>手数料（税込）</t>
    <rPh sb="0" eb="3">
      <t>テスウリョウ</t>
    </rPh>
    <phoneticPr fontId="2"/>
  </si>
  <si>
    <t>振込手数料（税込）</t>
    <rPh sb="0" eb="2">
      <t>フリコミ</t>
    </rPh>
    <rPh sb="2" eb="5">
      <t>テスウリョウ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</si>
</sst>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0.000&quot;%&quot;_ "/>
    <numFmt numFmtId="177" formatCode="[$-411]ggge&quot;年&quot;m&quot;月&quot;d&quot;日&quot;;@"/>
    <numFmt numFmtId="178" formatCode="0.0000%"/>
    <numFmt numFmtId="179" formatCode="#,##0&quot;万円&quot;;[Red]\-#,##0&quot;万円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6" fontId="3" fillId="2" borderId="0" xfId="2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6" fontId="3" fillId="3" borderId="6" xfId="2" applyFont="1" applyFill="1" applyBorder="1" applyAlignment="1">
      <alignment horizontal="center" vertical="center" wrapText="1"/>
    </xf>
    <xf numFmtId="6" fontId="3" fillId="3" borderId="6" xfId="2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177" fontId="3" fillId="0" borderId="6" xfId="0" applyNumberFormat="1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6" fontId="3" fillId="0" borderId="6" xfId="2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6" fontId="3" fillId="0" borderId="6" xfId="0" applyNumberFormat="1" applyFont="1" applyBorder="1" applyAlignment="1" applyProtection="1">
      <alignment horizontal="center" vertical="center"/>
      <protection locked="0"/>
    </xf>
    <xf numFmtId="179" fontId="3" fillId="0" borderId="6" xfId="2" applyNumberFormat="1" applyFont="1" applyBorder="1" applyAlignment="1" applyProtection="1">
      <alignment horizontal="center" vertical="center"/>
      <protection locked="0"/>
    </xf>
    <xf numFmtId="6" fontId="3" fillId="5" borderId="6" xfId="2" applyFont="1" applyFill="1" applyBorder="1" applyAlignment="1">
      <alignment horizontal="center" vertical="center"/>
    </xf>
    <xf numFmtId="177" fontId="3" fillId="5" borderId="6" xfId="0" applyNumberFormat="1" applyFont="1" applyFill="1" applyBorder="1" applyAlignment="1">
      <alignment horizontal="center" vertical="center"/>
    </xf>
    <xf numFmtId="178" fontId="3" fillId="5" borderId="6" xfId="1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5" fontId="0" fillId="0" borderId="0" xfId="0" applyNumberForma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6" borderId="6" xfId="0" applyFont="1" applyFill="1" applyBorder="1" applyAlignment="1" applyProtection="1">
      <alignment horizontal="center" vertical="center"/>
      <protection hidden="1"/>
    </xf>
    <xf numFmtId="176" fontId="3" fillId="6" borderId="6" xfId="1" applyNumberFormat="1" applyFont="1" applyFill="1" applyBorder="1" applyAlignment="1" applyProtection="1">
      <alignment horizontal="center" vertical="center"/>
      <protection hidden="1"/>
    </xf>
    <xf numFmtId="6" fontId="3" fillId="6" borderId="6" xfId="2" applyFont="1" applyFill="1" applyBorder="1" applyAlignment="1" applyProtection="1">
      <alignment horizontal="center" vertical="center"/>
      <protection hidden="1"/>
    </xf>
    <xf numFmtId="5" fontId="3" fillId="6" borderId="6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6</xdr:row>
      <xdr:rowOff>142875</xdr:rowOff>
    </xdr:from>
    <xdr:to>
      <xdr:col>5</xdr:col>
      <xdr:colOff>390525</xdr:colOff>
      <xdr:row>15</xdr:row>
      <xdr:rowOff>47625</xdr:rowOff>
    </xdr:to>
    <xdr:sp macro="" textlink="">
      <xdr:nvSpPr>
        <xdr:cNvPr id="1250" name="AutoShape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/>
        </xdr:cNvSpPr>
      </xdr:nvSpPr>
      <xdr:spPr bwMode="auto">
        <a:xfrm>
          <a:off x="4581525" y="1238250"/>
          <a:ext cx="323850" cy="1905000"/>
        </a:xfrm>
        <a:prstGeom prst="rightBracket">
          <a:avLst>
            <a:gd name="adj" fmla="val 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15</xdr:row>
      <xdr:rowOff>152400</xdr:rowOff>
    </xdr:from>
    <xdr:to>
      <xdr:col>5</xdr:col>
      <xdr:colOff>390525</xdr:colOff>
      <xdr:row>24</xdr:row>
      <xdr:rowOff>28575</xdr:rowOff>
    </xdr:to>
    <xdr:sp macro="" textlink="">
      <xdr:nvSpPr>
        <xdr:cNvPr id="1251" name="AutoShape 4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/>
        </xdr:cNvSpPr>
      </xdr:nvSpPr>
      <xdr:spPr bwMode="auto">
        <a:xfrm>
          <a:off x="4581525" y="3248025"/>
          <a:ext cx="323850" cy="1876425"/>
        </a:xfrm>
        <a:prstGeom prst="rightBracket">
          <a:avLst>
            <a:gd name="adj" fmla="val 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390525</xdr:colOff>
      <xdr:row>7</xdr:row>
      <xdr:rowOff>190500</xdr:rowOff>
    </xdr:from>
    <xdr:to>
      <xdr:col>6</xdr:col>
      <xdr:colOff>19050</xdr:colOff>
      <xdr:row>7</xdr:row>
      <xdr:rowOff>190500</xdr:rowOff>
    </xdr:to>
    <xdr:sp macro="" textlink="">
      <xdr:nvSpPr>
        <xdr:cNvPr id="1252" name="Line 5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ShapeType="1"/>
        </xdr:cNvSpPr>
      </xdr:nvSpPr>
      <xdr:spPr bwMode="auto">
        <a:xfrm>
          <a:off x="4905375" y="1476375"/>
          <a:ext cx="314325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400050</xdr:colOff>
      <xdr:row>20</xdr:row>
      <xdr:rowOff>0</xdr:rowOff>
    </xdr:from>
    <xdr:to>
      <xdr:col>6</xdr:col>
      <xdr:colOff>28575</xdr:colOff>
      <xdr:row>20</xdr:row>
      <xdr:rowOff>0</xdr:rowOff>
    </xdr:to>
    <xdr:sp macro="" textlink="">
      <xdr:nvSpPr>
        <xdr:cNvPr id="1253" name="Line 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ShapeType="1"/>
        </xdr:cNvSpPr>
      </xdr:nvSpPr>
      <xdr:spPr bwMode="auto">
        <a:xfrm>
          <a:off x="4914900" y="4191000"/>
          <a:ext cx="314325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76200</xdr:colOff>
      <xdr:row>7</xdr:row>
      <xdr:rowOff>38100</xdr:rowOff>
    </xdr:from>
    <xdr:ext cx="4141070" cy="1423659"/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276850" y="1323975"/>
          <a:ext cx="4141070" cy="142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① 各入力項目に、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　数値を入力していただきます。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　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※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融資額は「万単位」、融資実行日・返済予定日は「西暦」で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　 　 下記を参考にご入力ください。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　　　例） 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10,000,000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円　　   ⇒　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1000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　　　例） 令和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1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年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9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月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10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日　⇒　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2019/9/10</a:t>
          </a:r>
        </a:p>
      </xdr:txBody>
    </xdr:sp>
    <xdr:clientData/>
  </xdr:oneCellAnchor>
  <xdr:oneCellAnchor>
    <xdr:from>
      <xdr:col>6</xdr:col>
      <xdr:colOff>76200</xdr:colOff>
      <xdr:row>19</xdr:row>
      <xdr:rowOff>85725</xdr:rowOff>
    </xdr:from>
    <xdr:ext cx="3114122" cy="823302"/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276850" y="4038600"/>
          <a:ext cx="3114122" cy="82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② 入力された数値から、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　計算された結果が表示されます。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FF0000"/>
            </a:solidFill>
            <a:latin typeface="HGP創英角ｺﾞｼｯｸUB"/>
            <a:ea typeface="HGP創英角ｺﾞｼｯｸUB"/>
          </a:endParaRPr>
        </a:p>
      </xdr:txBody>
    </xdr:sp>
    <xdr:clientData/>
  </xdr:oneCellAnchor>
  <xdr:oneCellAnchor>
    <xdr:from>
      <xdr:col>6</xdr:col>
      <xdr:colOff>66675</xdr:colOff>
      <xdr:row>13</xdr:row>
      <xdr:rowOff>76200</xdr:rowOff>
    </xdr:from>
    <xdr:ext cx="4224298" cy="690061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267325" y="2695575"/>
          <a:ext cx="4224298" cy="69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　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※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振込手数料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　 　 お受取口座がみずほ銀行 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440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円、みずほ銀行以外 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660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円</a:t>
          </a:r>
          <a:endParaRPr lang="en-US" altLang="ja-JP" sz="1200" b="0" i="0" u="none" strike="noStrike" baseline="0">
            <a:solidFill>
              <a:srgbClr val="FF0000"/>
            </a:solidFill>
            <a:latin typeface="HGP創英角ｺﾞｼｯｸUB"/>
            <a:ea typeface="HGP創英角ｺﾞｼｯｸUB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　　　をご入力ください。</a:t>
          </a:r>
          <a:endParaRPr lang="en-US" altLang="ja-JP" sz="1200" b="0" i="0" u="none" strike="noStrike" baseline="0">
            <a:solidFill>
              <a:srgbClr val="FF0000"/>
            </a:solidFill>
            <a:latin typeface="HGP創英角ｺﾞｼｯｸUB"/>
            <a:ea typeface="HGP創英角ｺﾞｼｯｸUB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50"/>
  <sheetViews>
    <sheetView showGridLines="0" tabSelected="1" zoomScaleNormal="100" zoomScaleSheetLayoutView="100" workbookViewId="0">
      <selection activeCell="D18" sqref="D18"/>
    </sheetView>
  </sheetViews>
  <sheetFormatPr defaultRowHeight="13.5"/>
  <cols>
    <col min="1" max="1" width="1.375" customWidth="1"/>
    <col min="2" max="2" width="2.75" customWidth="1"/>
    <col min="3" max="3" width="26.375" bestFit="1" customWidth="1"/>
    <col min="4" max="4" width="26" bestFit="1" customWidth="1"/>
    <col min="5" max="5" width="2.75" customWidth="1"/>
    <col min="7" max="7" width="11.375" bestFit="1" customWidth="1"/>
  </cols>
  <sheetData>
    <row r="1" spans="2:5" ht="7.5" customHeight="1" thickBot="1"/>
    <row r="2" spans="2:5" ht="9" customHeight="1">
      <c r="B2" s="1"/>
      <c r="C2" s="2"/>
      <c r="D2" s="2"/>
      <c r="E2" s="3"/>
    </row>
    <row r="3" spans="2:5" ht="25.5">
      <c r="B3" s="4"/>
      <c r="C3" s="39" t="s">
        <v>6</v>
      </c>
      <c r="D3" s="39"/>
      <c r="E3" s="5"/>
    </row>
    <row r="4" spans="2:5" ht="6.75" customHeight="1">
      <c r="B4" s="4"/>
      <c r="C4" s="6"/>
      <c r="D4" s="6"/>
      <c r="E4" s="5"/>
    </row>
    <row r="5" spans="2:5" ht="18.75">
      <c r="B5" s="4"/>
      <c r="C5" s="26" t="s">
        <v>9</v>
      </c>
      <c r="D5" s="7"/>
      <c r="E5" s="5"/>
    </row>
    <row r="6" spans="2:5" ht="18.75">
      <c r="B6" s="4"/>
      <c r="C6" s="25"/>
      <c r="D6" s="7"/>
      <c r="E6" s="5"/>
    </row>
    <row r="7" spans="2:5" ht="15" customHeight="1">
      <c r="B7" s="4"/>
      <c r="C7" s="8"/>
      <c r="D7" s="9"/>
      <c r="E7" s="5"/>
    </row>
    <row r="8" spans="2:5" ht="18.75">
      <c r="B8" s="4"/>
      <c r="C8" s="27" t="s">
        <v>4</v>
      </c>
      <c r="D8" s="27" t="s">
        <v>0</v>
      </c>
      <c r="E8" s="5"/>
    </row>
    <row r="9" spans="2:5" ht="18.75">
      <c r="B9" s="4"/>
      <c r="C9" s="20"/>
      <c r="D9" s="20"/>
      <c r="E9" s="5"/>
    </row>
    <row r="10" spans="2:5" ht="15" customHeight="1">
      <c r="B10" s="4"/>
      <c r="C10" s="10"/>
      <c r="D10" s="10"/>
      <c r="E10" s="5"/>
    </row>
    <row r="11" spans="2:5" ht="18.75">
      <c r="B11" s="4"/>
      <c r="C11" s="28" t="s">
        <v>3</v>
      </c>
      <c r="D11" s="26" t="s">
        <v>25</v>
      </c>
      <c r="E11" s="5"/>
    </row>
    <row r="12" spans="2:5" ht="18.75">
      <c r="B12" s="4"/>
      <c r="C12" s="21"/>
      <c r="D12" s="22"/>
      <c r="E12" s="5"/>
    </row>
    <row r="13" spans="2:5" ht="15" customHeight="1">
      <c r="B13" s="4"/>
      <c r="C13" s="29"/>
      <c r="D13" s="8"/>
      <c r="E13" s="5"/>
    </row>
    <row r="14" spans="2:5" ht="18.75">
      <c r="B14" s="4"/>
      <c r="C14" s="28" t="s">
        <v>26</v>
      </c>
      <c r="D14" s="26" t="s">
        <v>7</v>
      </c>
      <c r="E14" s="5"/>
    </row>
    <row r="15" spans="2:5" ht="18.75">
      <c r="B15" s="4"/>
      <c r="C15" s="24"/>
      <c r="D15" s="22"/>
      <c r="E15" s="5"/>
    </row>
    <row r="16" spans="2:5" ht="15" customHeight="1">
      <c r="B16" s="4"/>
      <c r="C16" s="10"/>
      <c r="D16" s="10"/>
      <c r="E16" s="5"/>
    </row>
    <row r="17" spans="2:7" ht="18.75">
      <c r="B17" s="4"/>
      <c r="C17" s="11" t="s">
        <v>5</v>
      </c>
      <c r="D17" s="12" t="s">
        <v>2</v>
      </c>
      <c r="E17" s="5"/>
    </row>
    <row r="18" spans="2:7" ht="18.75">
      <c r="B18" s="4"/>
      <c r="C18" s="35" t="str">
        <f>IF(AND(TRIM(C9)&lt;&gt;"",TRIM(D9)&lt;&gt;""),SUM(D9,-C9,1),"")</f>
        <v/>
      </c>
      <c r="D18" s="36" t="str">
        <f>IF(AND(TRIM(C9)&lt;&gt;"",TRIM(D9)&lt;&gt;""),IF(DATEDIF(C9,D9,"M")&gt;=18,IF(C9&lt;DATE(2024,4,1),1.4,1.38),IF(DATEDIF(C9,D9,"M")&gt;=12,IF(C9&lt;DATE(2024,4,1),1.05,1.035),IF(DATEDIF(C9,D9,"M")&gt;=6,IF(C9&lt;DATE(2024,4,1),0.7,0.69),IF(C9&lt;DATE(2024,4,1),0.35,0.345)))),"")</f>
        <v/>
      </c>
      <c r="E18" s="5"/>
    </row>
    <row r="19" spans="2:7" ht="15" customHeight="1">
      <c r="B19" s="4"/>
      <c r="C19" s="10"/>
      <c r="D19" s="10"/>
      <c r="E19" s="5"/>
    </row>
    <row r="20" spans="2:7" ht="18.75">
      <c r="B20" s="4"/>
      <c r="C20" s="13" t="s">
        <v>1</v>
      </c>
      <c r="D20" s="14" t="s">
        <v>8</v>
      </c>
      <c r="E20" s="5"/>
    </row>
    <row r="21" spans="2:7" ht="18.75">
      <c r="B21" s="4"/>
      <c r="C21" s="37" t="str">
        <f>IF(AND(TRIM(C6)&lt;&gt;"",TRIM(C18)&lt;&gt;"",TRIM(C12)&lt;&gt;""),ROUNDDOWN((C6*10000)*(C12/100)*C18/365,0),"")</f>
        <v/>
      </c>
      <c r="D21" s="37" t="str">
        <f>IF(AND(TRIM(C6)&lt;&gt;"",TRIM(D18)&lt;&gt;""),ROUNDDOWN((C6*10000)*(D18/100)*(IF(C9&lt;DATE(2019,10,1),1.08,1.1)),0),"")</f>
        <v/>
      </c>
      <c r="E21" s="5"/>
    </row>
    <row r="22" spans="2:7" ht="15" customHeight="1">
      <c r="B22" s="4"/>
      <c r="C22" s="6"/>
      <c r="D22" s="6"/>
      <c r="E22" s="5"/>
    </row>
    <row r="23" spans="2:7" ht="18.75">
      <c r="B23" s="15"/>
      <c r="C23" s="23" t="s">
        <v>10</v>
      </c>
      <c r="D23" s="23" t="s">
        <v>11</v>
      </c>
      <c r="E23" s="16"/>
    </row>
    <row r="24" spans="2:7" ht="18.75">
      <c r="B24" s="15"/>
      <c r="C24" s="38" t="str">
        <f>IF(OR(TRIM(C21)&lt;&gt;"",TRIM(D21)&lt;&gt;"",TRIM(D12)&lt;&gt;""),SUM(C21,D21,D12,C15,D15),"")</f>
        <v/>
      </c>
      <c r="D24" s="38" t="str">
        <f>IF(TRIM(C24)&lt;&gt;"",(C6*10000)-C24,"")</f>
        <v/>
      </c>
      <c r="E24" s="16"/>
      <c r="G24" s="30"/>
    </row>
    <row r="25" spans="2:7" ht="14.25" thickBot="1">
      <c r="B25" s="17"/>
      <c r="C25" s="18"/>
      <c r="D25" s="18"/>
      <c r="E25" s="19"/>
    </row>
    <row r="27" spans="2:7" ht="14.25" customHeight="1" thickBot="1"/>
    <row r="28" spans="2:7" ht="14.25" customHeight="1" thickTop="1">
      <c r="C28" s="44" t="s">
        <v>12</v>
      </c>
      <c r="D28" s="45"/>
    </row>
    <row r="29" spans="2:7" ht="14.25" thickBot="1">
      <c r="C29" s="46"/>
      <c r="D29" s="47"/>
    </row>
    <row r="30" spans="2:7" ht="15" thickTop="1" thickBot="1">
      <c r="C30" s="31"/>
      <c r="D30" s="32"/>
    </row>
    <row r="31" spans="2:7" ht="14.25" thickTop="1">
      <c r="C31" s="40" t="s">
        <v>13</v>
      </c>
      <c r="D31" s="42" t="s">
        <v>14</v>
      </c>
    </row>
    <row r="32" spans="2:7" ht="14.25" thickBot="1">
      <c r="C32" s="41"/>
      <c r="D32" s="43"/>
    </row>
    <row r="33" spans="3:4" ht="15" thickTop="1" thickBot="1">
      <c r="C33" s="31"/>
      <c r="D33" s="32"/>
    </row>
    <row r="34" spans="3:4" ht="14.25" thickTop="1">
      <c r="C34" s="40" t="s">
        <v>15</v>
      </c>
      <c r="D34" s="42" t="s">
        <v>16</v>
      </c>
    </row>
    <row r="35" spans="3:4" ht="14.25" thickBot="1">
      <c r="C35" s="41"/>
      <c r="D35" s="43"/>
    </row>
    <row r="36" spans="3:4" ht="15" thickTop="1" thickBot="1">
      <c r="C36" s="31"/>
      <c r="D36" s="32"/>
    </row>
    <row r="37" spans="3:4" ht="14.25" thickTop="1">
      <c r="C37" s="40" t="s">
        <v>17</v>
      </c>
      <c r="D37" s="42" t="s">
        <v>18</v>
      </c>
    </row>
    <row r="38" spans="3:4" ht="14.25" thickBot="1">
      <c r="C38" s="41"/>
      <c r="D38" s="43"/>
    </row>
    <row r="39" spans="3:4" ht="15" thickTop="1" thickBot="1">
      <c r="C39" s="31"/>
      <c r="D39" s="32"/>
    </row>
    <row r="40" spans="3:4" ht="14.25" thickTop="1">
      <c r="C40" s="40" t="s">
        <v>19</v>
      </c>
      <c r="D40" s="42" t="s">
        <v>20</v>
      </c>
    </row>
    <row r="41" spans="3:4" ht="14.25" thickBot="1">
      <c r="C41" s="41"/>
      <c r="D41" s="43"/>
    </row>
    <row r="42" spans="3:4" ht="15" thickTop="1" thickBot="1">
      <c r="C42" s="31"/>
      <c r="D42" s="32"/>
    </row>
    <row r="43" spans="3:4" ht="14.25" thickTop="1">
      <c r="C43" s="40" t="s">
        <v>21</v>
      </c>
      <c r="D43" s="42" t="s">
        <v>22</v>
      </c>
    </row>
    <row r="44" spans="3:4" ht="14.25" thickBot="1">
      <c r="C44" s="41"/>
      <c r="D44" s="43"/>
    </row>
    <row r="45" spans="3:4" ht="15" thickTop="1" thickBot="1">
      <c r="C45" s="31"/>
      <c r="D45" s="32"/>
    </row>
    <row r="46" spans="3:4" ht="14.25" thickTop="1">
      <c r="C46" s="40" t="s">
        <v>23</v>
      </c>
      <c r="D46" s="42" t="s">
        <v>24</v>
      </c>
    </row>
    <row r="47" spans="3:4" ht="14.25" thickBot="1">
      <c r="C47" s="41"/>
      <c r="D47" s="43"/>
    </row>
    <row r="48" spans="3:4" ht="14.25" thickTop="1">
      <c r="C48" s="31"/>
      <c r="D48" s="32"/>
    </row>
    <row r="49" spans="3:4" ht="14.25" thickBot="1">
      <c r="C49" s="33"/>
      <c r="D49" s="34"/>
    </row>
    <row r="50" spans="3:4" ht="14.25" thickTop="1"/>
  </sheetData>
  <mergeCells count="14">
    <mergeCell ref="C3:D3"/>
    <mergeCell ref="C46:C47"/>
    <mergeCell ref="D46:D47"/>
    <mergeCell ref="C28:D29"/>
    <mergeCell ref="C31:C32"/>
    <mergeCell ref="D31:D32"/>
    <mergeCell ref="C34:C35"/>
    <mergeCell ref="D34:D35"/>
    <mergeCell ref="C37:C38"/>
    <mergeCell ref="D37:D38"/>
    <mergeCell ref="C40:C41"/>
    <mergeCell ref="D40:D41"/>
    <mergeCell ref="C43:C44"/>
    <mergeCell ref="D43:D44"/>
  </mergeCells>
  <phoneticPr fontId="2"/>
  <dataValidations count="5">
    <dataValidation type="whole" operator="greaterThan" allowBlank="1" showInputMessage="1" showErrorMessage="1" errorTitle="入力エラー" error="不正な入力です。" sqref="C6" xr:uid="{00000000-0002-0000-0000-000000000000}">
      <formula1>0</formula1>
    </dataValidation>
    <dataValidation type="custom" operator="greaterThan" allowBlank="1" showInputMessage="1" showErrorMessage="1" errorTitle="入力エラー" error="不正な入力です。" sqref="C9:D9" xr:uid="{00000000-0002-0000-0000-000001000000}">
      <formula1>D9&gt;=C9</formula1>
    </dataValidation>
    <dataValidation type="decimal" allowBlank="1" showInputMessage="1" showErrorMessage="1" errorTitle="入力エラー" error="不正な入力です。" sqref="C12:C13" xr:uid="{00000000-0002-0000-0000-000002000000}">
      <formula1>0</formula1>
      <formula2>99.999</formula2>
    </dataValidation>
    <dataValidation type="whole" operator="greaterThanOrEqual" allowBlank="1" showInputMessage="1" showErrorMessage="1" errorTitle="入力エラー" error="不正な入力です。" sqref="C15 D13" xr:uid="{00000000-0002-0000-0000-000003000000}">
      <formula1>0</formula1>
    </dataValidation>
    <dataValidation type="custom" operator="greaterThanOrEqual" allowBlank="1" showInputMessage="1" showErrorMessage="1" errorTitle="入力エラー" error="不正な入力です。" sqref="D12 D15" xr:uid="{00000000-0002-0000-0000-000004000000}">
      <formula1>ISNUMBER(D12)=TRUE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c3507b6-7dbe-4c48-9d21-ed244a847076">
      <Terms xmlns="http://schemas.microsoft.com/office/infopath/2007/PartnerControls"/>
    </lcf76f155ced4ddcb4097134ff3c332f>
    <TaxCatchAll xmlns="b4b0366f-a289-40cd-b41c-6141dc84451a" xsi:nil="true"/>
    <SharedWithUsers xmlns="b4b0366f-a289-40cd-b41c-6141dc84451a">
      <UserInfo>
        <DisplayName>サンバガラス社案件 メンバー</DisplayName>
        <AccountId>23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6162966D4A93E409538532491C94E9E" ma:contentTypeVersion="16" ma:contentTypeDescription="新しいドキュメントを作成します。" ma:contentTypeScope="" ma:versionID="5d33bd4ddf5bd52b056e20040c814c2a">
  <xsd:schema xmlns:xsd="http://www.w3.org/2001/XMLSchema" xmlns:xs="http://www.w3.org/2001/XMLSchema" xmlns:p="http://schemas.microsoft.com/office/2006/metadata/properties" xmlns:ns1="http://schemas.microsoft.com/sharepoint/v3" xmlns:ns2="2c3507b6-7dbe-4c48-9d21-ed244a847076" xmlns:ns3="b4b0366f-a289-40cd-b41c-6141dc84451a" targetNamespace="http://schemas.microsoft.com/office/2006/metadata/properties" ma:root="true" ma:fieldsID="4279d9e30f5e6192fe6e8c7f3a87fd47" ns1:_="" ns2:_="" ns3:_="">
    <xsd:import namespace="http://schemas.microsoft.com/sharepoint/v3"/>
    <xsd:import namespace="2c3507b6-7dbe-4c48-9d21-ed244a847076"/>
    <xsd:import namespace="b4b0366f-a289-40cd-b41c-6141dc8445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507b6-7dbe-4c48-9d21-ed244a847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e98465fa-2ca5-4713-aac4-93e31d36a3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0366f-a289-40cd-b41c-6141dc84451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c66b11-bf41-4c6c-a28a-b5b5aeae0309}" ma:internalName="TaxCatchAll" ma:showField="CatchAllData" ma:web="b4b0366f-a289-40cd-b41c-6141dc8445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62BFCB-5236-4AFC-927A-B252540046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73DB820-5C06-4860-82D3-A6E2ACFDAA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91EA88-BB27-41E1-B459-84D34BB44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簡易試算ツール_202404</vt:lpstr>
      <vt:lpstr>簡易試算ツール_202404!Print_Area</vt:lpstr>
    </vt:vector>
  </TitlesOfParts>
  <Company>全宅住宅ローン株式会社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簡易試算ツール</dc:title>
  <dc:creator>全宅住宅ローン株式会社</dc:creator>
  <cp:lastModifiedBy>安齋 興治</cp:lastModifiedBy>
  <cp:lastPrinted>2012-09-07T13:46:38Z</cp:lastPrinted>
  <dcterms:created xsi:type="dcterms:W3CDTF">2010-02-05T03:46:33Z</dcterms:created>
  <dcterms:modified xsi:type="dcterms:W3CDTF">2024-03-12T02:42:34Z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0x010100C6162966D4A93E409538532491C94E9E</vt:lpwstr>
  </property>
</Properties>
</file>